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C13" i="3"/>
  <c r="D35"/>
  <c r="D29"/>
  <c r="D16"/>
  <c r="D17"/>
  <c r="D18"/>
  <c r="D19"/>
  <c r="D20"/>
  <c r="D21"/>
  <c r="D22"/>
  <c r="D23"/>
  <c r="D24"/>
  <c r="D25"/>
  <c r="D26"/>
  <c r="D27"/>
  <c r="D28"/>
  <c r="D30"/>
  <c r="D31"/>
  <c r="D32"/>
  <c r="D33"/>
  <c r="D34"/>
  <c r="D15"/>
  <c r="D36" l="1"/>
  <c r="C36"/>
  <c r="C20" l="1"/>
  <c r="B34" l="1"/>
  <c r="B16"/>
  <c r="B15"/>
  <c r="C3"/>
  <c r="C7" l="1"/>
  <c r="C11"/>
  <c r="C37" s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<sst xmlns="http://schemas.openxmlformats.org/spreadsheetml/2006/main" count="44" uniqueCount="41">
  <si>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</si>
  <si>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</si>
  <si>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</si>
  <si>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</si>
  <si>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</si>
  <si>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</si>
  <si>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</si>
  <si>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</si>
  <si>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</si>
  <si>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</si>
  <si>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</si>
  <si>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</si>
  <si>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</si>
  <si>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</si>
  <si>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</si>
  <si>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</si>
  <si>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</si>
  <si>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</si>
  <si>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</si>
  <si>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</si>
  <si>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</si>
  <si>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</si>
  <si>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</si>
  <si>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</si>
  <si>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</si>
  <si>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</si>
  <si>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</si>
  <si>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</si>
  <si>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</si>
  <si>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</si>
  <si>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</si>
  <si>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</si>
  <si>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</si>
  <si>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</si>
  <si>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</si>
  <si>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ул.Ферина 33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</si>
  <si>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</si>
  <si>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</si>
  <si>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</si>
  <si>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>размещение оборудования</t>
  </si>
  <si>
    <t xml:space="preserve">Содержание и  ремонт  внутридомового инженерного  оборудования и конструктивных элементов многоквартирного  дома 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</si>
</sst>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1" applyFont="1" applyFill="1"/>
    <xf numFmtId="0" fontId="7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2" fontId="0" fillId="0" borderId="0" xfId="0" applyNumberFormat="1"/>
    <xf numFmtId="4" fontId="9" fillId="2" borderId="2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2" fontId="2" fillId="2" borderId="0" xfId="1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2" fillId="2" borderId="0" xfId="1" applyNumberFormat="1" applyFont="1" applyFill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M8">
            <v>624844.54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3" zoomScale="98" zoomScaleNormal="98" zoomScaleSheetLayoutView="90" workbookViewId="0">
      <selection activeCell="C25" sqref="C25"/>
    </sheetView>
  </sheetViews>
  <sheetFormatPr defaultRowHeight="15" outlineLevelRow="1"/>
  <cols>
    <col min="1" max="1" width="66.5703125" customWidth="1"/>
    <col min="2" max="2" width="0.140625" customWidth="1"/>
    <col min="3" max="3" width="13.42578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3" customFormat="1">
      <c r="A1" s="50" t="s">
        <v>37</v>
      </c>
      <c r="B1" s="50"/>
      <c r="C1" s="50"/>
      <c r="D1" s="50"/>
    </row>
    <row r="2" spans="1:7" s="3" customFormat="1">
      <c r="A2" s="51" t="s">
        <v>35</v>
      </c>
      <c r="B2" s="51"/>
      <c r="C2" s="51"/>
      <c r="D2" s="51"/>
    </row>
    <row r="3" spans="1:7" s="3" customFormat="1" ht="16.5" customHeight="1">
      <c r="A3" s="1" t="s">
        <v>13</v>
      </c>
      <c r="B3" s="1" t="s">
        <v>0</v>
      </c>
      <c r="C3" s="45">
        <f>C4+C5</f>
        <v>14653.5</v>
      </c>
      <c r="D3" s="2"/>
    </row>
    <row r="4" spans="1:7" s="3" customFormat="1" outlineLevel="1">
      <c r="A4" s="1" t="s">
        <v>19</v>
      </c>
      <c r="B4" s="1" t="s">
        <v>0</v>
      </c>
      <c r="C4" s="46">
        <v>13395.3</v>
      </c>
      <c r="D4" s="4"/>
    </row>
    <row r="5" spans="1:7" s="3" customFormat="1" ht="15.75" outlineLevel="1" thickBot="1">
      <c r="A5" s="5" t="s">
        <v>20</v>
      </c>
      <c r="B5" s="5" t="s">
        <v>0</v>
      </c>
      <c r="C5" s="47">
        <v>1258.2</v>
      </c>
      <c r="D5" s="4"/>
    </row>
    <row r="6" spans="1:7" s="3" customFormat="1" ht="15.75" thickBot="1">
      <c r="A6" s="52" t="s">
        <v>38</v>
      </c>
      <c r="B6" s="53"/>
      <c r="C6" s="54">
        <v>274962.02</v>
      </c>
      <c r="D6" s="55"/>
    </row>
    <row r="7" spans="1:7" s="3" customFormat="1">
      <c r="A7" s="12" t="s">
        <v>22</v>
      </c>
      <c r="B7" s="12"/>
      <c r="C7" s="60">
        <f>SUM(C8:D10)</f>
        <v>3610761</v>
      </c>
      <c r="D7" s="61"/>
    </row>
    <row r="8" spans="1:7" s="3" customFormat="1">
      <c r="A8" s="9" t="s">
        <v>24</v>
      </c>
      <c r="B8" s="9"/>
      <c r="C8" s="58">
        <v>3295243.8</v>
      </c>
      <c r="D8" s="59"/>
    </row>
    <row r="9" spans="1:7" s="3" customFormat="1">
      <c r="A9" s="9" t="s">
        <v>25</v>
      </c>
      <c r="B9" s="9"/>
      <c r="C9" s="58">
        <v>309517.2</v>
      </c>
      <c r="D9" s="59"/>
      <c r="F9" s="8"/>
    </row>
    <row r="10" spans="1:7" s="3" customFormat="1">
      <c r="A10" s="9" t="s">
        <v>39</v>
      </c>
      <c r="B10" s="9"/>
      <c r="C10" s="58">
        <v>6000</v>
      </c>
      <c r="D10" s="59"/>
      <c r="F10" s="8"/>
    </row>
    <row r="11" spans="1:7" s="3" customFormat="1">
      <c r="A11" s="19" t="s">
        <v>23</v>
      </c>
      <c r="B11" s="19"/>
      <c r="C11" s="62">
        <f>C12+C13</f>
        <v>3642693.14</v>
      </c>
      <c r="D11" s="63"/>
    </row>
    <row r="12" spans="1:7" s="3" customFormat="1">
      <c r="A12" s="15" t="s">
        <v>21</v>
      </c>
      <c r="B12" s="15"/>
      <c r="C12" s="56">
        <v>3255175.94</v>
      </c>
      <c r="D12" s="57"/>
    </row>
    <row r="13" spans="1:7" s="3" customFormat="1" ht="15.75" thickBot="1">
      <c r="A13" s="15" t="s">
        <v>26</v>
      </c>
      <c r="B13" s="15"/>
      <c r="C13" s="48">
        <f>387517.2</f>
        <v>387517.2</v>
      </c>
      <c r="D13" s="49"/>
    </row>
    <row r="14" spans="1:7" s="3" customFormat="1" ht="48" customHeight="1" thickBot="1">
      <c r="A14" s="13" t="s">
        <v>1</v>
      </c>
      <c r="B14" s="14" t="s">
        <v>2</v>
      </c>
      <c r="C14" s="6" t="s">
        <v>3</v>
      </c>
      <c r="D14" s="20" t="s">
        <v>4</v>
      </c>
    </row>
    <row r="15" spans="1:7" s="3" customFormat="1" ht="81.75" customHeight="1">
      <c r="A15" s="21" t="s">
        <v>40</v>
      </c>
      <c r="B15" s="22">
        <f>(1256909.51+1335249.15+1014341.04)/31495.9</f>
        <v>114.5069580485079</v>
      </c>
      <c r="C15" s="38">
        <v>863035.07</v>
      </c>
      <c r="D15" s="18">
        <f>C15/14653.5/12</f>
        <v>4.9080144106641184</v>
      </c>
      <c r="F15" s="7"/>
      <c r="G15" s="7"/>
    </row>
    <row r="16" spans="1:7" s="3" customFormat="1" ht="15.75" customHeight="1">
      <c r="A16" s="23" t="s">
        <v>5</v>
      </c>
      <c r="B16" s="24">
        <f>950000/142488.34</f>
        <v>6.667212208381402</v>
      </c>
      <c r="C16" s="39">
        <v>174023.09</v>
      </c>
      <c r="D16" s="18">
        <f t="shared" ref="D16:D34" si="0">C16/14653.5/12</f>
        <v>0.98965599799820281</v>
      </c>
      <c r="F16" s="7"/>
      <c r="G16" s="7"/>
    </row>
    <row r="17" spans="1:10" s="3" customFormat="1" ht="12.75" customHeight="1">
      <c r="A17" s="23" t="s">
        <v>27</v>
      </c>
      <c r="B17" s="25"/>
      <c r="C17" s="39">
        <v>0</v>
      </c>
      <c r="D17" s="18">
        <f t="shared" si="0"/>
        <v>0</v>
      </c>
      <c r="F17" s="8"/>
      <c r="G17" s="7"/>
    </row>
    <row r="18" spans="1:10" s="3" customFormat="1" ht="16.5" customHeight="1">
      <c r="A18" s="23" t="s">
        <v>6</v>
      </c>
      <c r="B18" s="25"/>
      <c r="C18" s="39">
        <v>198508</v>
      </c>
      <c r="D18" s="18">
        <f t="shared" si="0"/>
        <v>1.1288998077819861</v>
      </c>
    </row>
    <row r="19" spans="1:10" s="3" customFormat="1" ht="21" customHeight="1">
      <c r="A19" s="26" t="s">
        <v>7</v>
      </c>
      <c r="B19" s="17"/>
      <c r="C19" s="38">
        <v>135442.25</v>
      </c>
      <c r="D19" s="18">
        <f t="shared" si="0"/>
        <v>0.77024971281036381</v>
      </c>
      <c r="G19" s="7"/>
    </row>
    <row r="20" spans="1:10" s="3" customFormat="1" ht="18.75" customHeight="1">
      <c r="A20" s="27" t="s">
        <v>28</v>
      </c>
      <c r="B20" s="28"/>
      <c r="C20" s="39">
        <f>'[1]свод 2019 для жителей'!$AG$13</f>
        <v>0</v>
      </c>
      <c r="D20" s="18">
        <f t="shared" si="0"/>
        <v>0</v>
      </c>
      <c r="G20" s="7"/>
    </row>
    <row r="21" spans="1:10" s="3" customFormat="1" ht="17.25" customHeight="1">
      <c r="A21" s="23" t="s">
        <v>16</v>
      </c>
      <c r="B21" s="25"/>
      <c r="C21" s="39">
        <v>77480</v>
      </c>
      <c r="D21" s="18">
        <f t="shared" si="0"/>
        <v>0.44062283186042017</v>
      </c>
    </row>
    <row r="22" spans="1:10" s="3" customFormat="1" ht="31.5" customHeight="1">
      <c r="A22" s="23" t="s">
        <v>8</v>
      </c>
      <c r="B22" s="17"/>
      <c r="C22" s="38">
        <v>395744.26</v>
      </c>
      <c r="D22" s="18">
        <f t="shared" si="0"/>
        <v>2.2505673274871758</v>
      </c>
    </row>
    <row r="23" spans="1:10" s="3" customFormat="1" ht="18" customHeight="1">
      <c r="A23" s="23" t="s">
        <v>9</v>
      </c>
      <c r="B23" s="17"/>
      <c r="C23" s="38">
        <v>269824</v>
      </c>
      <c r="D23" s="18">
        <f t="shared" si="0"/>
        <v>1.5344684432615645</v>
      </c>
    </row>
    <row r="24" spans="1:10" s="3" customFormat="1" ht="15.75" customHeight="1">
      <c r="A24" s="23" t="s">
        <v>29</v>
      </c>
      <c r="B24" s="25"/>
      <c r="C24" s="39">
        <v>191916</v>
      </c>
      <c r="D24" s="18">
        <f t="shared" si="0"/>
        <v>1.0914116081482239</v>
      </c>
    </row>
    <row r="25" spans="1:10" s="10" customFormat="1" ht="18.75" customHeight="1">
      <c r="A25" s="23" t="s">
        <v>10</v>
      </c>
      <c r="B25" s="25"/>
      <c r="C25" s="39">
        <v>29480</v>
      </c>
      <c r="D25" s="18">
        <f t="shared" si="0"/>
        <v>0.1676505044301134</v>
      </c>
      <c r="G25" s="11"/>
    </row>
    <row r="26" spans="1:10" s="3" customFormat="1" ht="15.75" customHeight="1">
      <c r="A26" s="23" t="s">
        <v>11</v>
      </c>
      <c r="B26" s="25"/>
      <c r="C26" s="39">
        <v>4490</v>
      </c>
      <c r="D26" s="18">
        <f t="shared" si="0"/>
        <v>2.5534286461709941E-2</v>
      </c>
    </row>
    <row r="27" spans="1:10" s="3" customFormat="1">
      <c r="A27" s="29" t="s">
        <v>36</v>
      </c>
      <c r="B27" s="25"/>
      <c r="C27" s="40">
        <v>22015.87</v>
      </c>
      <c r="D27" s="18">
        <f t="shared" si="0"/>
        <v>0.12520256821464723</v>
      </c>
      <c r="G27" s="7"/>
    </row>
    <row r="28" spans="1:10" s="3" customFormat="1">
      <c r="A28" s="29" t="s">
        <v>12</v>
      </c>
      <c r="B28" s="25"/>
      <c r="C28" s="40">
        <v>263683.37</v>
      </c>
      <c r="D28" s="18">
        <f t="shared" si="0"/>
        <v>1.4995471502826401</v>
      </c>
      <c r="E28" s="3" t="s">
        <v>18</v>
      </c>
    </row>
    <row r="29" spans="1:10" ht="54">
      <c r="A29" s="29" t="s">
        <v>17</v>
      </c>
      <c r="B29" s="25"/>
      <c r="C29" s="40">
        <v>651134.36</v>
      </c>
      <c r="D29" s="18">
        <f>C29/14653.5/12</f>
        <v>3.7029512858134006</v>
      </c>
      <c r="E29" s="3"/>
      <c r="F29" s="3"/>
      <c r="G29" s="3"/>
      <c r="H29" s="3"/>
      <c r="I29" s="3"/>
      <c r="J29" s="3"/>
    </row>
    <row r="30" spans="1:10" ht="15.75">
      <c r="A30" s="16" t="s">
        <v>30</v>
      </c>
      <c r="B30" s="17"/>
      <c r="C30" s="41">
        <v>109216.78</v>
      </c>
      <c r="D30" s="18">
        <f t="shared" si="0"/>
        <v>0.62110747148007872</v>
      </c>
      <c r="E30" s="3"/>
      <c r="F30" s="3"/>
      <c r="G30" s="7"/>
      <c r="H30" s="3"/>
      <c r="I30" s="3"/>
      <c r="J30" s="3"/>
    </row>
    <row r="31" spans="1:10" ht="15.75">
      <c r="A31" s="16" t="s">
        <v>31</v>
      </c>
      <c r="B31" s="17"/>
      <c r="C31" s="41">
        <v>107605.78</v>
      </c>
      <c r="D31" s="18">
        <f t="shared" si="0"/>
        <v>0.61194583774069899</v>
      </c>
      <c r="E31" s="3"/>
      <c r="F31" s="3"/>
      <c r="G31" s="3"/>
      <c r="H31" s="3"/>
      <c r="I31" s="3"/>
      <c r="J31" s="3"/>
    </row>
    <row r="32" spans="1:10" ht="15.75">
      <c r="A32" s="16" t="s">
        <v>32</v>
      </c>
      <c r="B32" s="17"/>
      <c r="C32" s="41">
        <v>218049.51</v>
      </c>
      <c r="D32" s="18">
        <f t="shared" si="0"/>
        <v>1.2400308799945405</v>
      </c>
      <c r="E32" s="3"/>
      <c r="F32" s="3"/>
      <c r="G32" s="3"/>
      <c r="H32" s="3"/>
      <c r="I32" s="3"/>
      <c r="J32" s="3"/>
    </row>
    <row r="33" spans="1:10" s="3" customFormat="1" ht="15.75">
      <c r="A33" s="16" t="s">
        <v>34</v>
      </c>
      <c r="B33" s="17"/>
      <c r="C33" s="41">
        <v>4950</v>
      </c>
      <c r="D33" s="18">
        <f t="shared" si="0"/>
        <v>2.8150271266250384E-2</v>
      </c>
    </row>
    <row r="34" spans="1:10">
      <c r="A34" s="30" t="s">
        <v>14</v>
      </c>
      <c r="B34" s="31">
        <f>(62185.74+38994.76)/142488.34</f>
        <v>0.71009669984224677</v>
      </c>
      <c r="C34" s="42">
        <v>95275.26</v>
      </c>
      <c r="D34" s="18">
        <f t="shared" si="0"/>
        <v>0.54182311393182514</v>
      </c>
      <c r="E34" s="3"/>
      <c r="F34" s="3"/>
      <c r="G34" s="3"/>
      <c r="H34" s="3"/>
      <c r="I34" s="3"/>
      <c r="J34" s="3"/>
    </row>
    <row r="35" spans="1:10" ht="15.75" thickBot="1">
      <c r="A35" s="30" t="s">
        <v>15</v>
      </c>
      <c r="B35" s="17"/>
      <c r="C35" s="42">
        <v>354801.21</v>
      </c>
      <c r="D35" s="18">
        <f>C35/14653.5/12</f>
        <v>2.017727334766438</v>
      </c>
      <c r="E35" s="3"/>
      <c r="F35" s="3"/>
      <c r="G35" s="3"/>
      <c r="H35" s="3"/>
      <c r="I35" s="3"/>
      <c r="J35" s="3"/>
    </row>
    <row r="36" spans="1:10">
      <c r="A36" s="32" t="s">
        <v>13</v>
      </c>
      <c r="B36" s="33"/>
      <c r="C36" s="43">
        <f>SUM(C15:C35)</f>
        <v>4166674.8099999996</v>
      </c>
      <c r="D36" s="34">
        <f>SUM(D15:D35)</f>
        <v>23.6955608443944</v>
      </c>
      <c r="E36" s="3"/>
      <c r="F36" s="3"/>
      <c r="G36" s="3"/>
      <c r="H36" s="3"/>
      <c r="I36" s="3"/>
      <c r="J36" s="3"/>
    </row>
    <row r="37" spans="1:10" ht="23.25" customHeight="1">
      <c r="A37" s="35" t="s">
        <v>33</v>
      </c>
      <c r="B37" s="35"/>
      <c r="C37" s="44">
        <f>C6-C11+C36</f>
        <v>798943.68999999948</v>
      </c>
      <c r="D37" s="36"/>
      <c r="E37" s="3"/>
      <c r="F37" s="3"/>
      <c r="G37" s="3"/>
      <c r="H37" s="3"/>
      <c r="I37" s="3"/>
      <c r="J37" s="3"/>
    </row>
    <row r="38" spans="1:10">
      <c r="C38" s="37"/>
      <c r="D38" s="37"/>
    </row>
    <row r="39" spans="1:10">
      <c r="C39" s="37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2021-04-22T11:43:31Z</dcterms:modified>
</cp:coreProperties>
</file>