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C15" i="3"/>
  <c r="D28"/>
  <c r="D29"/>
  <c r="D30"/>
  <c r="D31"/>
  <c r="D32"/>
  <c r="D34"/>
  <c r="D35"/>
  <c r="D16"/>
  <c r="D17"/>
  <c r="D18"/>
  <c r="D19"/>
  <c r="D20"/>
  <c r="D21"/>
  <c r="D22"/>
  <c r="D23"/>
  <c r="D24"/>
  <c r="D25"/>
  <c r="D26"/>
  <c r="D27"/>
  <c r="D15" l="1"/>
  <c r="D36" s="1"/>
  <c r="C33"/>
  <c r="D33" s="1"/>
  <c r="C36" l="1"/>
  <c r="C7"/>
  <c r="C13" l="1"/>
  <c r="B34"/>
  <c r="B16"/>
  <c r="B15"/>
  <c r="C3"/>
  <c r="C11" l="1"/>
  <c r="C37" l="1"/>
</calcChain>
</file>

<file path=xl/sharedStrings.xml><?xml version="1.0" encoding="utf-8"?>
<sst xmlns="http://schemas.openxmlformats.org/spreadsheetml/2006/main" count="42" uniqueCount="39">
  <si>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</si>
  <si>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</si>
  <si>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</si>
  <si>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</si>
  <si>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</si>
  <si>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</si>
  <si>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</si>
  <si>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</si>
  <si>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</si>
  <si>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</si>
  <si>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</si>
  <si>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</si>
  <si>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</si>
  <si>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</si>
  <si>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</si>
  <si>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</si>
  <si>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</si>
  <si>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услуги.)                                                                                                       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</si>
  <si>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</si>
  <si>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</si>
  <si>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</si>
  <si>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</si>
  <si>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</si>
  <si>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</si>
  <si>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</si>
  <si>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</si>
  <si>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</si>
  <si>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</si>
  <si>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</si>
  <si>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</si>
  <si>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</si>
  <si>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</si>
  <si>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</si>
  <si>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</si>
  <si>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</si>
  <si>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 xml:space="preserve">  жилого многоквартирного   дома   по адресу:  г. Уфа,   ул.40 лет Октября 7/1 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</si>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</sst>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2" borderId="0" xfId="1" applyFont="1" applyFill="1"/>
    <xf numFmtId="0" fontId="0" fillId="2" borderId="0" xfId="0" applyFill="1"/>
    <xf numFmtId="0" fontId="7" fillId="2" borderId="0" xfId="1" applyFont="1" applyFill="1"/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2" fontId="15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18" fillId="2" borderId="1" xfId="0" applyFont="1" applyFill="1" applyBorder="1"/>
    <xf numFmtId="2" fontId="2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2" fontId="12" fillId="2" borderId="0" xfId="0" applyNumberFormat="1" applyFont="1" applyFill="1" applyAlignment="1">
      <alignment horizontal="right"/>
    </xf>
    <xf numFmtId="0" fontId="5" fillId="2" borderId="0" xfId="1" applyFont="1" applyFill="1"/>
    <xf numFmtId="2" fontId="2" fillId="2" borderId="0" xfId="1" applyNumberFormat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/>
    </xf>
    <xf numFmtId="4" fontId="9" fillId="2" borderId="1" xfId="1" applyNumberFormat="1" applyFont="1" applyFill="1" applyBorder="1" applyAlignment="1">
      <alignment horizontal="center" vertical="center"/>
    </xf>
    <xf numFmtId="4" fontId="9" fillId="2" borderId="21" xfId="1" applyNumberFormat="1" applyFont="1" applyFill="1" applyBorder="1" applyAlignment="1">
      <alignment horizontal="center" vertical="center"/>
    </xf>
    <xf numFmtId="4" fontId="9" fillId="2" borderId="2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20" fillId="2" borderId="1" xfId="1" applyNumberFormat="1" applyFont="1" applyFill="1" applyBorder="1" applyAlignment="1">
      <alignment horizontal="center" vertical="center"/>
    </xf>
    <xf numFmtId="4" fontId="17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4" fontId="6" fillId="2" borderId="25" xfId="1" applyNumberFormat="1" applyFont="1" applyFill="1" applyBorder="1" applyAlignment="1">
      <alignment horizontal="center" vertical="center"/>
    </xf>
    <xf numFmtId="2" fontId="6" fillId="2" borderId="26" xfId="1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_01\obshak\Users\User\Desktop\&#1053;&#1086;&#1074;&#1072;&#1103;%20&#1087;&#1072;&#1087;&#1082;&#1072;\&#1089;&#1072;&#1081;&#1090;%202019\&#1089;&#1072;&#1081;&#1090;%202019\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K8">
            <v>292813.84999999998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19" zoomScaleNormal="100" zoomScaleSheetLayoutView="130" workbookViewId="0">
      <selection activeCell="C10" sqref="C10:D10"/>
    </sheetView>
  </sheetViews>
  <sheetFormatPr defaultRowHeight="15" outlineLevelRow="1"/>
  <cols>
    <col min="1" max="1" width="66.5703125" customWidth="1"/>
    <col min="2" max="2" width="0.140625" customWidth="1"/>
    <col min="3" max="3" width="14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2" customFormat="1">
      <c r="A1" s="52" t="s">
        <v>36</v>
      </c>
      <c r="B1" s="52"/>
      <c r="C1" s="52"/>
      <c r="D1" s="52"/>
    </row>
    <row r="2" spans="1:7" s="2" customFormat="1">
      <c r="A2" s="53" t="s">
        <v>35</v>
      </c>
      <c r="B2" s="53"/>
      <c r="C2" s="53"/>
      <c r="D2" s="53"/>
    </row>
    <row r="3" spans="1:7" s="2" customFormat="1" ht="16.5" customHeight="1">
      <c r="A3" s="1" t="s">
        <v>13</v>
      </c>
      <c r="B3" s="1" t="s">
        <v>0</v>
      </c>
      <c r="C3" s="30">
        <f>C4+C5</f>
        <v>5624.5</v>
      </c>
      <c r="D3" s="31"/>
    </row>
    <row r="4" spans="1:7" s="2" customFormat="1" outlineLevel="1">
      <c r="A4" s="1" t="s">
        <v>19</v>
      </c>
      <c r="B4" s="1" t="s">
        <v>0</v>
      </c>
      <c r="C4" s="32">
        <v>4981</v>
      </c>
      <c r="D4" s="33"/>
    </row>
    <row r="5" spans="1:7" s="2" customFormat="1" ht="15.75" outlineLevel="1" thickBot="1">
      <c r="A5" s="3" t="s">
        <v>20</v>
      </c>
      <c r="B5" s="3" t="s">
        <v>0</v>
      </c>
      <c r="C5" s="34">
        <v>643.5</v>
      </c>
      <c r="D5" s="33"/>
    </row>
    <row r="6" spans="1:7" s="2" customFormat="1" ht="15.75" thickBot="1">
      <c r="A6" s="54" t="s">
        <v>37</v>
      </c>
      <c r="B6" s="55"/>
      <c r="C6" s="56">
        <v>116753.45999999996</v>
      </c>
      <c r="D6" s="57"/>
    </row>
    <row r="7" spans="1:7" s="2" customFormat="1">
      <c r="A7" s="9" t="s">
        <v>22</v>
      </c>
      <c r="B7" s="9"/>
      <c r="C7" s="62">
        <f>SUM(C8:D10)</f>
        <v>1162222.6400000001</v>
      </c>
      <c r="D7" s="63"/>
    </row>
    <row r="8" spans="1:7" s="2" customFormat="1">
      <c r="A8" s="6" t="s">
        <v>24</v>
      </c>
      <c r="B8" s="6"/>
      <c r="C8" s="60">
        <v>1016358.68</v>
      </c>
      <c r="D8" s="61"/>
    </row>
    <row r="9" spans="1:7" s="2" customFormat="1">
      <c r="A9" s="6" t="s">
        <v>25</v>
      </c>
      <c r="B9" s="6"/>
      <c r="C9" s="60">
        <v>132663.96</v>
      </c>
      <c r="D9" s="61"/>
      <c r="F9" s="5"/>
    </row>
    <row r="10" spans="1:7" s="2" customFormat="1">
      <c r="A10" s="6" t="s">
        <v>27</v>
      </c>
      <c r="B10" s="6"/>
      <c r="C10" s="60">
        <v>13200</v>
      </c>
      <c r="D10" s="61"/>
      <c r="F10" s="5"/>
    </row>
    <row r="11" spans="1:7" s="2" customFormat="1">
      <c r="A11" s="15" t="s">
        <v>23</v>
      </c>
      <c r="B11" s="15"/>
      <c r="C11" s="64">
        <f>C12+C13</f>
        <v>1056935.18</v>
      </c>
      <c r="D11" s="65"/>
    </row>
    <row r="12" spans="1:7" s="2" customFormat="1">
      <c r="A12" s="12" t="s">
        <v>21</v>
      </c>
      <c r="B12" s="12"/>
      <c r="C12" s="58">
        <v>967838.22</v>
      </c>
      <c r="D12" s="59"/>
    </row>
    <row r="13" spans="1:7" s="2" customFormat="1" ht="15.75" thickBot="1">
      <c r="A13" s="12" t="s">
        <v>26</v>
      </c>
      <c r="B13" s="12"/>
      <c r="C13" s="50">
        <f>C9-43567</f>
        <v>89096.959999999992</v>
      </c>
      <c r="D13" s="51"/>
    </row>
    <row r="14" spans="1:7" s="2" customFormat="1" ht="48" customHeight="1" thickBot="1">
      <c r="A14" s="10" t="s">
        <v>1</v>
      </c>
      <c r="B14" s="11" t="s">
        <v>2</v>
      </c>
      <c r="C14" s="35" t="s">
        <v>3</v>
      </c>
      <c r="D14" s="36" t="s">
        <v>4</v>
      </c>
    </row>
    <row r="15" spans="1:7" s="2" customFormat="1" ht="59.25" customHeight="1">
      <c r="A15" s="16" t="s">
        <v>38</v>
      </c>
      <c r="B15" s="17">
        <f>(1256909.51+1335249.15+1014341.04)/31495.9</f>
        <v>114.5069580485079</v>
      </c>
      <c r="C15" s="37">
        <f>331467.68</f>
        <v>331467.68</v>
      </c>
      <c r="D15" s="40">
        <f>C15/5624.5/12</f>
        <v>4.9110688357483623</v>
      </c>
      <c r="F15" s="4"/>
      <c r="G15" s="4"/>
    </row>
    <row r="16" spans="1:7" s="2" customFormat="1" ht="15.75" customHeight="1">
      <c r="A16" s="18" t="s">
        <v>5</v>
      </c>
      <c r="B16" s="19">
        <f>950000/142488.34</f>
        <v>6.667212208381402</v>
      </c>
      <c r="C16" s="38">
        <v>27806.23</v>
      </c>
      <c r="D16" s="40">
        <f t="shared" ref="D16:D35" si="0">C16/5624.5/12</f>
        <v>0.41198076866091798</v>
      </c>
      <c r="F16" s="4"/>
      <c r="G16" s="4"/>
    </row>
    <row r="17" spans="1:10" s="2" customFormat="1" ht="12.75" customHeight="1">
      <c r="A17" s="18" t="s">
        <v>28</v>
      </c>
      <c r="B17" s="20"/>
      <c r="C17" s="38"/>
      <c r="D17" s="40">
        <f t="shared" si="0"/>
        <v>0</v>
      </c>
      <c r="F17" s="5"/>
      <c r="G17" s="4"/>
    </row>
    <row r="18" spans="1:10" s="2" customFormat="1" ht="16.5" customHeight="1">
      <c r="A18" s="18" t="s">
        <v>6</v>
      </c>
      <c r="B18" s="20"/>
      <c r="C18" s="39">
        <v>43987</v>
      </c>
      <c r="D18" s="40">
        <f t="shared" si="0"/>
        <v>0.65171718967611936</v>
      </c>
    </row>
    <row r="19" spans="1:10" s="2" customFormat="1" ht="21" customHeight="1">
      <c r="A19" s="21" t="s">
        <v>7</v>
      </c>
      <c r="B19" s="14"/>
      <c r="C19" s="41">
        <v>124399.17</v>
      </c>
      <c r="D19" s="40">
        <f t="shared" si="0"/>
        <v>1.8431144990665835</v>
      </c>
      <c r="G19" s="4"/>
    </row>
    <row r="20" spans="1:10" s="2" customFormat="1" ht="18.75" customHeight="1">
      <c r="A20" s="22" t="s">
        <v>29</v>
      </c>
      <c r="B20" s="23"/>
      <c r="C20" s="39"/>
      <c r="D20" s="40">
        <f t="shared" si="0"/>
        <v>0</v>
      </c>
      <c r="G20" s="4"/>
    </row>
    <row r="21" spans="1:10" s="2" customFormat="1" ht="17.25" customHeight="1">
      <c r="A21" s="18" t="s">
        <v>16</v>
      </c>
      <c r="B21" s="20"/>
      <c r="C21" s="39">
        <v>6542.5</v>
      </c>
      <c r="D21" s="40">
        <f t="shared" si="0"/>
        <v>9.6934542329688567E-2</v>
      </c>
    </row>
    <row r="22" spans="1:10" s="2" customFormat="1" ht="24" customHeight="1">
      <c r="A22" s="18" t="s">
        <v>8</v>
      </c>
      <c r="B22" s="14"/>
      <c r="C22" s="41">
        <v>187242</v>
      </c>
      <c r="D22" s="40">
        <f t="shared" si="0"/>
        <v>2.774202151302338</v>
      </c>
    </row>
    <row r="23" spans="1:10" s="2" customFormat="1" ht="18" customHeight="1">
      <c r="A23" s="18" t="s">
        <v>9</v>
      </c>
      <c r="B23" s="14"/>
      <c r="C23" s="41">
        <v>167017</v>
      </c>
      <c r="D23" s="40">
        <f t="shared" si="0"/>
        <v>2.4745458855601981</v>
      </c>
    </row>
    <row r="24" spans="1:10" s="2" customFormat="1" ht="15.75" customHeight="1">
      <c r="A24" s="18" t="s">
        <v>30</v>
      </c>
      <c r="B24" s="20"/>
      <c r="C24" s="43">
        <v>98545.66</v>
      </c>
      <c r="D24" s="40">
        <f t="shared" si="0"/>
        <v>1.4600654873025751</v>
      </c>
    </row>
    <row r="25" spans="1:10" s="7" customFormat="1" ht="18.75" customHeight="1">
      <c r="A25" s="18" t="s">
        <v>10</v>
      </c>
      <c r="B25" s="20"/>
      <c r="C25" s="38">
        <v>14320</v>
      </c>
      <c r="D25" s="40">
        <f t="shared" si="0"/>
        <v>0.21216700743769815</v>
      </c>
      <c r="G25" s="8"/>
    </row>
    <row r="26" spans="1:10" s="2" customFormat="1" ht="15.75" customHeight="1">
      <c r="A26" s="18" t="s">
        <v>11</v>
      </c>
      <c r="B26" s="20"/>
      <c r="C26" s="39"/>
      <c r="D26" s="40">
        <f t="shared" si="0"/>
        <v>0</v>
      </c>
    </row>
    <row r="27" spans="1:10" s="2" customFormat="1">
      <c r="A27" s="24" t="s">
        <v>12</v>
      </c>
      <c r="B27" s="20"/>
      <c r="C27" s="42">
        <v>183025.69</v>
      </c>
      <c r="D27" s="40">
        <f t="shared" si="0"/>
        <v>2.7117327466145138</v>
      </c>
      <c r="E27" s="2" t="s">
        <v>18</v>
      </c>
    </row>
    <row r="28" spans="1:10" ht="54">
      <c r="A28" s="24" t="s">
        <v>17</v>
      </c>
      <c r="B28" s="20"/>
      <c r="C28" s="42">
        <v>272835.65999999997</v>
      </c>
      <c r="D28" s="40">
        <f>C28/5624.5/12</f>
        <v>4.0423690994755086</v>
      </c>
      <c r="E28" s="2"/>
      <c r="F28" s="2"/>
      <c r="G28" s="2"/>
      <c r="H28" s="2"/>
      <c r="I28" s="2"/>
      <c r="J28" s="2"/>
    </row>
    <row r="29" spans="1:10" ht="15.75">
      <c r="A29" s="13" t="s">
        <v>31</v>
      </c>
      <c r="B29" s="14"/>
      <c r="C29" s="44">
        <v>114256.06</v>
      </c>
      <c r="D29" s="40">
        <f t="shared" si="0"/>
        <v>1.6928328444009837</v>
      </c>
      <c r="E29" s="2"/>
      <c r="F29" s="2"/>
      <c r="G29" s="4"/>
      <c r="H29" s="2"/>
      <c r="I29" s="2"/>
      <c r="J29" s="2"/>
    </row>
    <row r="30" spans="1:10" ht="15.75">
      <c r="A30" s="13" t="s">
        <v>32</v>
      </c>
      <c r="B30" s="14"/>
      <c r="C30" s="44">
        <v>59750.6</v>
      </c>
      <c r="D30" s="40">
        <f t="shared" si="0"/>
        <v>0.8852727649865173</v>
      </c>
      <c r="E30" s="2"/>
      <c r="F30" s="2"/>
      <c r="G30" s="2"/>
      <c r="H30" s="2"/>
      <c r="I30" s="2"/>
      <c r="J30" s="2"/>
    </row>
    <row r="31" spans="1:10" ht="15.75">
      <c r="A31" s="13" t="s">
        <v>33</v>
      </c>
      <c r="B31" s="14"/>
      <c r="C31" s="44">
        <v>68288.34</v>
      </c>
      <c r="D31" s="40">
        <f t="shared" si="0"/>
        <v>1.0117690461374345</v>
      </c>
      <c r="E31" s="2"/>
      <c r="F31" s="2"/>
      <c r="G31" s="2"/>
      <c r="H31" s="2"/>
      <c r="I31" s="2"/>
      <c r="J31" s="2"/>
    </row>
    <row r="32" spans="1:10" s="2" customFormat="1" ht="15.75" hidden="1">
      <c r="A32" s="13"/>
      <c r="B32" s="14"/>
      <c r="C32" s="44"/>
      <c r="D32" s="40">
        <f t="shared" si="0"/>
        <v>0</v>
      </c>
    </row>
    <row r="33" spans="1:10" hidden="1">
      <c r="A33" s="25"/>
      <c r="B33" s="14"/>
      <c r="C33" s="45">
        <f>'[1]свод 2019 для жителей'!$K$34</f>
        <v>0</v>
      </c>
      <c r="D33" s="40">
        <f t="shared" si="0"/>
        <v>0</v>
      </c>
      <c r="E33" s="2"/>
      <c r="F33" s="2"/>
      <c r="G33" s="2"/>
      <c r="H33" s="2"/>
      <c r="I33" s="2"/>
      <c r="J33" s="2"/>
    </row>
    <row r="34" spans="1:10">
      <c r="A34" s="25" t="s">
        <v>14</v>
      </c>
      <c r="B34" s="26">
        <f>(62185.74+38994.76)/142488.34</f>
        <v>0.71009669984224677</v>
      </c>
      <c r="C34" s="45">
        <v>22023.919999999998</v>
      </c>
      <c r="D34" s="40">
        <f t="shared" si="0"/>
        <v>0.32630930156754673</v>
      </c>
      <c r="E34" s="2"/>
      <c r="F34" s="2"/>
      <c r="G34" s="2"/>
      <c r="H34" s="2"/>
      <c r="I34" s="2"/>
      <c r="J34" s="2"/>
    </row>
    <row r="35" spans="1:10" ht="15.75" thickBot="1">
      <c r="A35" s="25" t="s">
        <v>15</v>
      </c>
      <c r="B35" s="14"/>
      <c r="C35" s="45">
        <v>78511.05</v>
      </c>
      <c r="D35" s="40">
        <f t="shared" si="0"/>
        <v>1.1632300648946574</v>
      </c>
      <c r="E35" s="2"/>
      <c r="F35" s="2"/>
      <c r="G35" s="2"/>
      <c r="H35" s="2"/>
      <c r="I35" s="2"/>
      <c r="J35" s="2"/>
    </row>
    <row r="36" spans="1:10">
      <c r="A36" s="27" t="s">
        <v>13</v>
      </c>
      <c r="B36" s="28"/>
      <c r="C36" s="46">
        <f>SUM(C15:C35)</f>
        <v>1800018.56</v>
      </c>
      <c r="D36" s="47">
        <f>SUM(D15:D35)</f>
        <v>26.669312235161641</v>
      </c>
      <c r="E36" s="2"/>
      <c r="F36" s="2"/>
      <c r="G36" s="2"/>
      <c r="H36" s="2"/>
      <c r="I36" s="2"/>
      <c r="J36" s="2"/>
    </row>
    <row r="37" spans="1:10" ht="23.25" customHeight="1">
      <c r="A37" s="29" t="s">
        <v>34</v>
      </c>
      <c r="B37" s="29"/>
      <c r="C37" s="48">
        <f>C6-C11+C36</f>
        <v>859836.84000000008</v>
      </c>
      <c r="D37" s="49"/>
      <c r="E37" s="2"/>
      <c r="F37" s="2"/>
      <c r="G37" s="2"/>
      <c r="H37" s="2"/>
      <c r="I37" s="2"/>
      <c r="J37" s="2"/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2019-05-22T10:30:56Z</cp:lastPrinted>
  <dcterms:created xsi:type="dcterms:W3CDTF">2014-04-15T07:29:16Z</dcterms:created>
  <dcterms:modified xsi:type="dcterms:W3CDTF">2021-04-22T07:01:24Z</dcterms:modified>
</cp:coreProperties>
</file>